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/>
  <bookViews>
    <workbookView xWindow="0" yWindow="120" windowWidth="15195" windowHeight="8700"/>
  </bookViews>
  <sheets>
    <sheet name="Maquinas" sheetId="2" r:id="rId1"/>
    <sheet name="Comparativa Fumigadoras" sheetId="3" r:id="rId2"/>
  </sheets>
  <calcPr calcId="124519"/>
</workbook>
</file>

<file path=xl/calcChain.xml><?xml version="1.0" encoding="utf-8"?>
<calcChain xmlns="http://schemas.openxmlformats.org/spreadsheetml/2006/main">
  <c r="D6" i="3"/>
  <c r="G6"/>
  <c r="J6"/>
  <c r="D7"/>
  <c r="G7"/>
  <c r="H7"/>
  <c r="E7"/>
  <c r="H6"/>
  <c r="G11"/>
  <c r="G10"/>
  <c r="E11"/>
  <c r="E10"/>
  <c r="D8"/>
  <c r="G8" s="1"/>
  <c r="E6"/>
  <c r="D4"/>
  <c r="G4" s="1"/>
  <c r="E4"/>
  <c r="D3"/>
  <c r="G3" s="1"/>
  <c r="K3" l="1"/>
  <c r="J3"/>
  <c r="H3"/>
  <c r="K4"/>
  <c r="J4"/>
  <c r="H4"/>
  <c r="K8"/>
  <c r="J8"/>
  <c r="H8"/>
  <c r="K10"/>
  <c r="K11"/>
  <c r="K7"/>
  <c r="K6"/>
  <c r="E3"/>
  <c r="E8"/>
  <c r="H10"/>
  <c r="H11"/>
  <c r="J7"/>
  <c r="J10"/>
  <c r="J11"/>
</calcChain>
</file>

<file path=xl/sharedStrings.xml><?xml version="1.0" encoding="utf-8"?>
<sst xmlns="http://schemas.openxmlformats.org/spreadsheetml/2006/main" count="125" uniqueCount="88">
  <si>
    <t>Herramientas</t>
  </si>
  <si>
    <t>Sembradoras</t>
  </si>
  <si>
    <t>Agrometal 13 Surcos a 52</t>
  </si>
  <si>
    <t>Agrometal 10 Surcos a 70</t>
  </si>
  <si>
    <t>Fumigadora</t>
  </si>
  <si>
    <t>Tractor Valmet 1180</t>
  </si>
  <si>
    <t>Tractor Valmet 985</t>
  </si>
  <si>
    <t>Tractor Zanello 100</t>
  </si>
  <si>
    <t>Tractor Fiat 780</t>
  </si>
  <si>
    <t>Desmalezadora MTD</t>
  </si>
  <si>
    <t>Autopropulsados</t>
  </si>
  <si>
    <t>Almacenaje</t>
  </si>
  <si>
    <t>Tolva c/Curador semilla</t>
  </si>
  <si>
    <t>Tolva Chapa</t>
  </si>
  <si>
    <t>Enrolladora Mainero</t>
  </si>
  <si>
    <t>Embolsadora Agromec</t>
  </si>
  <si>
    <t>Tolva Autodescargable Agromec</t>
  </si>
  <si>
    <t>Cosecha</t>
  </si>
  <si>
    <t>Cabezal Sojero Mainero</t>
  </si>
  <si>
    <t>Acoplado Chico</t>
  </si>
  <si>
    <t>Desmalezadora Simple</t>
  </si>
  <si>
    <t>Desmalezadora Doble</t>
  </si>
  <si>
    <t>Carrito con compresor y afilador</t>
  </si>
  <si>
    <t>Pala de Arrastre</t>
  </si>
  <si>
    <t>Rastrillo Alfa Marinozi</t>
  </si>
  <si>
    <t>Labranza</t>
  </si>
  <si>
    <t>Rome JesMar 21 Discos</t>
  </si>
  <si>
    <t>Rastra de Disco Apache 74 Discos</t>
  </si>
  <si>
    <t>Arado JesMar 7 Discos</t>
  </si>
  <si>
    <t>Arado 8 Discos</t>
  </si>
  <si>
    <t>Cincel 14 Puas El Guapito</t>
  </si>
  <si>
    <t>Cincel 9 Puas Grosspal</t>
  </si>
  <si>
    <t>Carpidor 10 Surcos</t>
  </si>
  <si>
    <t xml:space="preserve">Rastra con Rabasto 7 Cuerpos </t>
  </si>
  <si>
    <t>Pinche p Rollos Agrometal</t>
  </si>
  <si>
    <t>Tanque Gas Oil 1000 Litros</t>
  </si>
  <si>
    <t>Regadores Rotativos</t>
  </si>
  <si>
    <t>Balanza</t>
  </si>
  <si>
    <t>Varios</t>
  </si>
  <si>
    <t>Metalfor</t>
  </si>
  <si>
    <t>Futur 3000 Full</t>
  </si>
  <si>
    <t>Futur 3000 S</t>
  </si>
  <si>
    <t>Pla</t>
  </si>
  <si>
    <t>MLP 3000 F</t>
  </si>
  <si>
    <t>MLP 3000</t>
  </si>
  <si>
    <t>Agrin Metal</t>
  </si>
  <si>
    <t>Plus 3000</t>
  </si>
  <si>
    <t>Limited 3000</t>
  </si>
  <si>
    <t>Precio c/Iva</t>
  </si>
  <si>
    <t>Precio en U$S</t>
  </si>
  <si>
    <t>Neto a Pagar</t>
  </si>
  <si>
    <t>Neto en U$S</t>
  </si>
  <si>
    <t>Saldo</t>
  </si>
  <si>
    <t>Observaciones</t>
  </si>
  <si>
    <t>Incluye Bomba de Carga $ 2300</t>
  </si>
  <si>
    <t>Relación c/mas Barata</t>
  </si>
  <si>
    <t>Cheque de Ganados</t>
  </si>
  <si>
    <t>Nuestra Fumigadora</t>
  </si>
  <si>
    <t>Valmet 1185</t>
  </si>
  <si>
    <t>Fumigadora Agrin Metal</t>
  </si>
  <si>
    <t xml:space="preserve">Maicero Mainero 7 S 52 </t>
  </si>
  <si>
    <t>Maicero Mainero 5 S 70</t>
  </si>
  <si>
    <t>Cabezal Maicero Mainero 7 y 5 Surcos</t>
  </si>
  <si>
    <t>Sojero 24 Pies</t>
  </si>
  <si>
    <t>Agrometal 13 S a 52</t>
  </si>
  <si>
    <t>Agrometal 10 S a 70</t>
  </si>
  <si>
    <t>Valtra 125 i</t>
  </si>
  <si>
    <t>Zanello UP 100</t>
  </si>
  <si>
    <t>Fiat 780</t>
  </si>
  <si>
    <t>MTD</t>
  </si>
  <si>
    <t>Cosechadora New Holland TC 57</t>
  </si>
  <si>
    <t xml:space="preserve">New Holland TC 57 </t>
  </si>
  <si>
    <t>Silo Chapa 100 Tn</t>
  </si>
  <si>
    <t>Tolva Autod Agromec</t>
  </si>
  <si>
    <t>Chimango Agromec 14 M x 165 mm</t>
  </si>
  <si>
    <t>Chimango Agromec</t>
  </si>
  <si>
    <t>Galpón Chapa 30 x 15</t>
  </si>
  <si>
    <t>Tanque  1000 Litros</t>
  </si>
  <si>
    <t>Compresor</t>
  </si>
  <si>
    <t>Tanque 8000 litros</t>
  </si>
  <si>
    <t>VENDIDO</t>
  </si>
  <si>
    <t>DESUSO</t>
  </si>
  <si>
    <t>Generador Honda</t>
  </si>
  <si>
    <t>Motoguadaña Honda</t>
  </si>
  <si>
    <t>Soldadora</t>
  </si>
  <si>
    <t>Hidrolavadora</t>
  </si>
  <si>
    <t>Amarok</t>
  </si>
  <si>
    <t>Ford Ranger</t>
  </si>
</sst>
</file>

<file path=xl/styles.xml><?xml version="1.0" encoding="utf-8"?>
<styleSheet xmlns="http://schemas.openxmlformats.org/spreadsheetml/2006/main">
  <numFmts count="2">
    <numFmt numFmtId="164" formatCode="[$$-2C0A]\ #,##0.00"/>
    <numFmt numFmtId="165" formatCode="[$U$S-2C0A]\ #,##0.00"/>
  </numFmts>
  <fonts count="7">
    <font>
      <sz val="10"/>
      <name val="Arial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sz val="8"/>
      <name val="Arial"/>
      <family val="2"/>
    </font>
    <font>
      <sz val="10"/>
      <name val="Arial"/>
      <family val="2"/>
    </font>
    <font>
      <sz val="7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4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/>
    <xf numFmtId="0" fontId="2" fillId="0" borderId="0" xfId="0" applyFont="1"/>
    <xf numFmtId="0" fontId="2" fillId="2" borderId="1" xfId="0" applyFont="1" applyFill="1" applyBorder="1"/>
    <xf numFmtId="164" fontId="2" fillId="0" borderId="1" xfId="0" applyNumberFormat="1" applyFont="1" applyBorder="1" applyAlignment="1">
      <alignment horizontal="center"/>
    </xf>
    <xf numFmtId="165" fontId="2" fillId="0" borderId="1" xfId="0" applyNumberFormat="1" applyFont="1" applyBorder="1" applyAlignment="1">
      <alignment horizontal="center"/>
    </xf>
    <xf numFmtId="0" fontId="2" fillId="0" borderId="0" xfId="0" applyFont="1" applyBorder="1"/>
    <xf numFmtId="0" fontId="2" fillId="0" borderId="0" xfId="0" applyFont="1" applyBorder="1" applyAlignment="1">
      <alignment horizontal="center"/>
    </xf>
    <xf numFmtId="164" fontId="2" fillId="0" borderId="0" xfId="0" applyNumberFormat="1" applyFont="1" applyBorder="1" applyAlignment="1">
      <alignment horizontal="center"/>
    </xf>
    <xf numFmtId="0" fontId="2" fillId="0" borderId="0" xfId="0" applyFont="1" applyFill="1" applyBorder="1"/>
    <xf numFmtId="0" fontId="2" fillId="0" borderId="0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 vertical="center" wrapText="1"/>
    </xf>
    <xf numFmtId="164" fontId="2" fillId="0" borderId="1" xfId="0" applyNumberFormat="1" applyFont="1" applyFill="1" applyBorder="1" applyAlignment="1">
      <alignment horizontal="center"/>
    </xf>
    <xf numFmtId="9" fontId="2" fillId="0" borderId="1" xfId="1" applyFont="1" applyBorder="1" applyAlignment="1">
      <alignment horizontal="center"/>
    </xf>
    <xf numFmtId="9" fontId="2" fillId="0" borderId="0" xfId="1" applyFont="1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center"/>
    </xf>
    <xf numFmtId="0" fontId="5" fillId="0" borderId="0" xfId="0" applyFont="1" applyAlignment="1">
      <alignment vertical="center"/>
    </xf>
    <xf numFmtId="0" fontId="5" fillId="0" borderId="0" xfId="0" applyFont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5" fillId="0" borderId="0" xfId="0" applyFont="1"/>
    <xf numFmtId="0" fontId="6" fillId="0" borderId="0" xfId="0" applyFont="1" applyAlignment="1">
      <alignment horizontal="center"/>
    </xf>
    <xf numFmtId="0" fontId="4" fillId="3" borderId="0" xfId="0" applyFont="1" applyFill="1" applyAlignment="1">
      <alignment horizontal="center"/>
    </xf>
    <xf numFmtId="0" fontId="5" fillId="0" borderId="0" xfId="0" applyFont="1" applyAlignment="1">
      <alignment horizontal="left" vertical="center"/>
    </xf>
    <xf numFmtId="0" fontId="4" fillId="3" borderId="0" xfId="0" applyFont="1" applyFill="1" applyAlignment="1">
      <alignment horizontal="center" vertical="center"/>
    </xf>
    <xf numFmtId="0" fontId="4" fillId="0" borderId="0" xfId="0" applyFont="1" applyFill="1" applyAlignment="1">
      <alignment horizontal="center"/>
    </xf>
    <xf numFmtId="0" fontId="1" fillId="0" borderId="0" xfId="0" applyFont="1"/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2" fillId="2" borderId="1" xfId="0" applyFont="1" applyFill="1" applyBorder="1" applyAlignment="1">
      <alignment horizontal="left" vertical="center"/>
    </xf>
    <xf numFmtId="0" fontId="2" fillId="2" borderId="2" xfId="0" applyFont="1" applyFill="1" applyBorder="1" applyAlignment="1">
      <alignment horizontal="left" vertical="center"/>
    </xf>
    <xf numFmtId="0" fontId="2" fillId="2" borderId="3" xfId="0" applyFont="1" applyFill="1" applyBorder="1" applyAlignment="1">
      <alignment horizontal="left" vertical="center"/>
    </xf>
    <xf numFmtId="0" fontId="2" fillId="2" borderId="4" xfId="0" applyFont="1" applyFill="1" applyBorder="1" applyAlignment="1">
      <alignment horizontal="left" vertical="center"/>
    </xf>
    <xf numFmtId="0" fontId="1" fillId="0" borderId="0" xfId="0" applyFont="1" applyAlignment="1">
      <alignment horizontal="center"/>
    </xf>
    <xf numFmtId="0" fontId="4" fillId="4" borderId="0" xfId="0" applyFont="1" applyFill="1" applyAlignment="1">
      <alignment horizontal="center"/>
    </xf>
    <xf numFmtId="0" fontId="4" fillId="4" borderId="0" xfId="0" applyFont="1" applyFill="1" applyAlignment="1">
      <alignment horizontal="center" vertical="center"/>
    </xf>
    <xf numFmtId="0" fontId="4" fillId="4" borderId="0" xfId="0" applyFont="1" applyFill="1"/>
  </cellXfs>
  <cellStyles count="2">
    <cellStyle name="Normal" xfId="0" builtinId="0"/>
    <cellStyle name="Porcentual" xfId="1" builtinId="5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jpe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9525</xdr:colOff>
      <xdr:row>1</xdr:row>
      <xdr:rowOff>9525</xdr:rowOff>
    </xdr:from>
    <xdr:to>
      <xdr:col>5</xdr:col>
      <xdr:colOff>1123950</xdr:colOff>
      <xdr:row>5</xdr:row>
      <xdr:rowOff>142875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457950" y="161925"/>
          <a:ext cx="1114425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8</xdr:col>
      <xdr:colOff>9525</xdr:colOff>
      <xdr:row>11</xdr:row>
      <xdr:rowOff>9525</xdr:rowOff>
    </xdr:from>
    <xdr:to>
      <xdr:col>8</xdr:col>
      <xdr:colOff>1143000</xdr:colOff>
      <xdr:row>12</xdr:row>
      <xdr:rowOff>381000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505950" y="2028825"/>
          <a:ext cx="1133475" cy="76200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2</xdr:col>
      <xdr:colOff>19050</xdr:colOff>
      <xdr:row>22</xdr:row>
      <xdr:rowOff>9525</xdr:rowOff>
    </xdr:from>
    <xdr:to>
      <xdr:col>2</xdr:col>
      <xdr:colOff>1133475</xdr:colOff>
      <xdr:row>26</xdr:row>
      <xdr:rowOff>142875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3038475" y="4591050"/>
          <a:ext cx="1114425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5</xdr:col>
      <xdr:colOff>9525</xdr:colOff>
      <xdr:row>16</xdr:row>
      <xdr:rowOff>9525</xdr:rowOff>
    </xdr:from>
    <xdr:to>
      <xdr:col>5</xdr:col>
      <xdr:colOff>1133475</xdr:colOff>
      <xdr:row>20</xdr:row>
      <xdr:rowOff>142875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457950" y="3829050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8</xdr:col>
      <xdr:colOff>9525</xdr:colOff>
      <xdr:row>14</xdr:row>
      <xdr:rowOff>9525</xdr:rowOff>
    </xdr:from>
    <xdr:to>
      <xdr:col>8</xdr:col>
      <xdr:colOff>1123950</xdr:colOff>
      <xdr:row>15</xdr:row>
      <xdr:rowOff>0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9505950" y="2962275"/>
          <a:ext cx="1114425" cy="7048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3</xdr:col>
      <xdr:colOff>9525</xdr:colOff>
      <xdr:row>22</xdr:row>
      <xdr:rowOff>9525</xdr:rowOff>
    </xdr:from>
    <xdr:to>
      <xdr:col>3</xdr:col>
      <xdr:colOff>1123950</xdr:colOff>
      <xdr:row>26</xdr:row>
      <xdr:rowOff>142875</xdr:rowOff>
    </xdr:to>
    <xdr:pic>
      <xdr:nvPicPr>
        <xdr:cNvPr id="205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4171950" y="4591050"/>
          <a:ext cx="1114425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2</xdr:col>
      <xdr:colOff>9525</xdr:colOff>
      <xdr:row>33</xdr:row>
      <xdr:rowOff>19050</xdr:rowOff>
    </xdr:from>
    <xdr:to>
      <xdr:col>2</xdr:col>
      <xdr:colOff>1123950</xdr:colOff>
      <xdr:row>37</xdr:row>
      <xdr:rowOff>9525</xdr:rowOff>
    </xdr:to>
    <xdr:pic>
      <xdr:nvPicPr>
        <xdr:cNvPr id="2058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3028950" y="6257925"/>
          <a:ext cx="1114425" cy="714375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8</xdr:col>
      <xdr:colOff>9525</xdr:colOff>
      <xdr:row>16</xdr:row>
      <xdr:rowOff>9525</xdr:rowOff>
    </xdr:from>
    <xdr:to>
      <xdr:col>8</xdr:col>
      <xdr:colOff>1133475</xdr:colOff>
      <xdr:row>20</xdr:row>
      <xdr:rowOff>142875</xdr:rowOff>
    </xdr:to>
    <xdr:pic>
      <xdr:nvPicPr>
        <xdr:cNvPr id="205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9505950" y="3829050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5</xdr:col>
      <xdr:colOff>9525</xdr:colOff>
      <xdr:row>22</xdr:row>
      <xdr:rowOff>9525</xdr:rowOff>
    </xdr:from>
    <xdr:to>
      <xdr:col>6</xdr:col>
      <xdr:colOff>0</xdr:colOff>
      <xdr:row>26</xdr:row>
      <xdr:rowOff>142875</xdr:rowOff>
    </xdr:to>
    <xdr:pic>
      <xdr:nvPicPr>
        <xdr:cNvPr id="206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457950" y="4591050"/>
          <a:ext cx="1133475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3</xdr:col>
      <xdr:colOff>19050</xdr:colOff>
      <xdr:row>28</xdr:row>
      <xdr:rowOff>19050</xdr:rowOff>
    </xdr:from>
    <xdr:to>
      <xdr:col>3</xdr:col>
      <xdr:colOff>1133475</xdr:colOff>
      <xdr:row>31</xdr:row>
      <xdr:rowOff>161925</xdr:rowOff>
    </xdr:to>
    <xdr:pic>
      <xdr:nvPicPr>
        <xdr:cNvPr id="2061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181475" y="5514975"/>
          <a:ext cx="1114425" cy="714375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2</xdr:col>
      <xdr:colOff>19050</xdr:colOff>
      <xdr:row>28</xdr:row>
      <xdr:rowOff>9525</xdr:rowOff>
    </xdr:from>
    <xdr:to>
      <xdr:col>2</xdr:col>
      <xdr:colOff>1133475</xdr:colOff>
      <xdr:row>31</xdr:row>
      <xdr:rowOff>152400</xdr:rowOff>
    </xdr:to>
    <xdr:pic>
      <xdr:nvPicPr>
        <xdr:cNvPr id="2062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3038475" y="5505450"/>
          <a:ext cx="1114425" cy="714375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5</xdr:col>
      <xdr:colOff>9525</xdr:colOff>
      <xdr:row>38</xdr:row>
      <xdr:rowOff>9525</xdr:rowOff>
    </xdr:from>
    <xdr:to>
      <xdr:col>5</xdr:col>
      <xdr:colOff>1133475</xdr:colOff>
      <xdr:row>41</xdr:row>
      <xdr:rowOff>171450</xdr:rowOff>
    </xdr:to>
    <xdr:pic>
      <xdr:nvPicPr>
        <xdr:cNvPr id="2063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457950" y="7134225"/>
          <a:ext cx="1123950" cy="7048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8</xdr:col>
      <xdr:colOff>9525</xdr:colOff>
      <xdr:row>21</xdr:row>
      <xdr:rowOff>142875</xdr:rowOff>
    </xdr:from>
    <xdr:to>
      <xdr:col>8</xdr:col>
      <xdr:colOff>1152525</xdr:colOff>
      <xdr:row>27</xdr:row>
      <xdr:rowOff>19050</xdr:rowOff>
    </xdr:to>
    <xdr:pic>
      <xdr:nvPicPr>
        <xdr:cNvPr id="2064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505950" y="4724400"/>
          <a:ext cx="1143000" cy="790575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8</xdr:col>
      <xdr:colOff>9525</xdr:colOff>
      <xdr:row>7</xdr:row>
      <xdr:rowOff>19050</xdr:rowOff>
    </xdr:from>
    <xdr:to>
      <xdr:col>8</xdr:col>
      <xdr:colOff>1133475</xdr:colOff>
      <xdr:row>10</xdr:row>
      <xdr:rowOff>0</xdr:rowOff>
    </xdr:to>
    <xdr:pic>
      <xdr:nvPicPr>
        <xdr:cNvPr id="2065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9505950" y="1085850"/>
          <a:ext cx="1123950" cy="7810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5</xdr:col>
      <xdr:colOff>19050</xdr:colOff>
      <xdr:row>7</xdr:row>
      <xdr:rowOff>19050</xdr:rowOff>
    </xdr:from>
    <xdr:to>
      <xdr:col>6</xdr:col>
      <xdr:colOff>0</xdr:colOff>
      <xdr:row>10</xdr:row>
      <xdr:rowOff>0</xdr:rowOff>
    </xdr:to>
    <xdr:pic>
      <xdr:nvPicPr>
        <xdr:cNvPr id="2066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6467475" y="1085850"/>
          <a:ext cx="1123950" cy="7810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4</xdr:col>
      <xdr:colOff>9525</xdr:colOff>
      <xdr:row>11</xdr:row>
      <xdr:rowOff>19050</xdr:rowOff>
    </xdr:from>
    <xdr:to>
      <xdr:col>4</xdr:col>
      <xdr:colOff>1133475</xdr:colOff>
      <xdr:row>13</xdr:row>
      <xdr:rowOff>0</xdr:rowOff>
    </xdr:to>
    <xdr:pic>
      <xdr:nvPicPr>
        <xdr:cNvPr id="2067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5314950" y="2038350"/>
          <a:ext cx="1123950" cy="76200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2</xdr:col>
      <xdr:colOff>9525</xdr:colOff>
      <xdr:row>11</xdr:row>
      <xdr:rowOff>9525</xdr:rowOff>
    </xdr:from>
    <xdr:to>
      <xdr:col>2</xdr:col>
      <xdr:colOff>1133475</xdr:colOff>
      <xdr:row>12</xdr:row>
      <xdr:rowOff>381000</xdr:rowOff>
    </xdr:to>
    <xdr:pic>
      <xdr:nvPicPr>
        <xdr:cNvPr id="206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3028950" y="2028825"/>
          <a:ext cx="1123950" cy="76200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2</xdr:col>
      <xdr:colOff>9525</xdr:colOff>
      <xdr:row>16</xdr:row>
      <xdr:rowOff>9525</xdr:rowOff>
    </xdr:from>
    <xdr:to>
      <xdr:col>2</xdr:col>
      <xdr:colOff>1133475</xdr:colOff>
      <xdr:row>21</xdr:row>
      <xdr:rowOff>0</xdr:rowOff>
    </xdr:to>
    <xdr:pic>
      <xdr:nvPicPr>
        <xdr:cNvPr id="206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3028950" y="3829050"/>
          <a:ext cx="1123950" cy="752475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3</xdr:col>
      <xdr:colOff>9525</xdr:colOff>
      <xdr:row>16</xdr:row>
      <xdr:rowOff>0</xdr:rowOff>
    </xdr:from>
    <xdr:to>
      <xdr:col>3</xdr:col>
      <xdr:colOff>1133475</xdr:colOff>
      <xdr:row>21</xdr:row>
      <xdr:rowOff>0</xdr:rowOff>
    </xdr:to>
    <xdr:pic>
      <xdr:nvPicPr>
        <xdr:cNvPr id="207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4171950" y="3819525"/>
          <a:ext cx="1123950" cy="76200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4</xdr:col>
      <xdr:colOff>9525</xdr:colOff>
      <xdr:row>16</xdr:row>
      <xdr:rowOff>9525</xdr:rowOff>
    </xdr:from>
    <xdr:to>
      <xdr:col>4</xdr:col>
      <xdr:colOff>1133475</xdr:colOff>
      <xdr:row>20</xdr:row>
      <xdr:rowOff>142875</xdr:rowOff>
    </xdr:to>
    <xdr:pic>
      <xdr:nvPicPr>
        <xdr:cNvPr id="2071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5314950" y="3829050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4</xdr:col>
      <xdr:colOff>9525</xdr:colOff>
      <xdr:row>28</xdr:row>
      <xdr:rowOff>9525</xdr:rowOff>
    </xdr:from>
    <xdr:to>
      <xdr:col>4</xdr:col>
      <xdr:colOff>1133475</xdr:colOff>
      <xdr:row>31</xdr:row>
      <xdr:rowOff>161925</xdr:rowOff>
    </xdr:to>
    <xdr:pic>
      <xdr:nvPicPr>
        <xdr:cNvPr id="2072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5314950" y="5505450"/>
          <a:ext cx="1123950" cy="72390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3</xdr:col>
      <xdr:colOff>9525</xdr:colOff>
      <xdr:row>33</xdr:row>
      <xdr:rowOff>9525</xdr:rowOff>
    </xdr:from>
    <xdr:to>
      <xdr:col>3</xdr:col>
      <xdr:colOff>1123950</xdr:colOff>
      <xdr:row>37</xdr:row>
      <xdr:rowOff>19050</xdr:rowOff>
    </xdr:to>
    <xdr:pic>
      <xdr:nvPicPr>
        <xdr:cNvPr id="2073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4171950" y="6248400"/>
          <a:ext cx="1114425" cy="733425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4</xdr:col>
      <xdr:colOff>9525</xdr:colOff>
      <xdr:row>33</xdr:row>
      <xdr:rowOff>9525</xdr:rowOff>
    </xdr:from>
    <xdr:to>
      <xdr:col>4</xdr:col>
      <xdr:colOff>1133475</xdr:colOff>
      <xdr:row>37</xdr:row>
      <xdr:rowOff>9525</xdr:rowOff>
    </xdr:to>
    <xdr:pic>
      <xdr:nvPicPr>
        <xdr:cNvPr id="2074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5314950" y="6248400"/>
          <a:ext cx="1123950" cy="72390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4</xdr:col>
      <xdr:colOff>9525</xdr:colOff>
      <xdr:row>1</xdr:row>
      <xdr:rowOff>9525</xdr:rowOff>
    </xdr:from>
    <xdr:to>
      <xdr:col>4</xdr:col>
      <xdr:colOff>1133475</xdr:colOff>
      <xdr:row>5</xdr:row>
      <xdr:rowOff>142875</xdr:rowOff>
    </xdr:to>
    <xdr:pic>
      <xdr:nvPicPr>
        <xdr:cNvPr id="2075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5314950" y="161925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8</xdr:col>
      <xdr:colOff>9525</xdr:colOff>
      <xdr:row>1</xdr:row>
      <xdr:rowOff>0</xdr:rowOff>
    </xdr:from>
    <xdr:to>
      <xdr:col>8</xdr:col>
      <xdr:colOff>1133475</xdr:colOff>
      <xdr:row>5</xdr:row>
      <xdr:rowOff>133350</xdr:rowOff>
    </xdr:to>
    <xdr:pic>
      <xdr:nvPicPr>
        <xdr:cNvPr id="2076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9505950" y="152400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2</xdr:col>
      <xdr:colOff>9525</xdr:colOff>
      <xdr:row>1</xdr:row>
      <xdr:rowOff>9525</xdr:rowOff>
    </xdr:from>
    <xdr:to>
      <xdr:col>2</xdr:col>
      <xdr:colOff>1133475</xdr:colOff>
      <xdr:row>5</xdr:row>
      <xdr:rowOff>142875</xdr:rowOff>
    </xdr:to>
    <xdr:pic>
      <xdr:nvPicPr>
        <xdr:cNvPr id="2077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3028950" y="161925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6</xdr:col>
      <xdr:colOff>9525</xdr:colOff>
      <xdr:row>1</xdr:row>
      <xdr:rowOff>9525</xdr:rowOff>
    </xdr:from>
    <xdr:to>
      <xdr:col>6</xdr:col>
      <xdr:colOff>1133475</xdr:colOff>
      <xdr:row>5</xdr:row>
      <xdr:rowOff>142875</xdr:rowOff>
    </xdr:to>
    <xdr:pic>
      <xdr:nvPicPr>
        <xdr:cNvPr id="2078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7600950" y="161925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6</xdr:col>
      <xdr:colOff>19050</xdr:colOff>
      <xdr:row>22</xdr:row>
      <xdr:rowOff>9525</xdr:rowOff>
    </xdr:from>
    <xdr:to>
      <xdr:col>6</xdr:col>
      <xdr:colOff>1133475</xdr:colOff>
      <xdr:row>26</xdr:row>
      <xdr:rowOff>142875</xdr:rowOff>
    </xdr:to>
    <xdr:pic>
      <xdr:nvPicPr>
        <xdr:cNvPr id="2079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7610475" y="4591050"/>
          <a:ext cx="1114425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2</xdr:col>
      <xdr:colOff>9525</xdr:colOff>
      <xdr:row>38</xdr:row>
      <xdr:rowOff>9525</xdr:rowOff>
    </xdr:from>
    <xdr:to>
      <xdr:col>2</xdr:col>
      <xdr:colOff>1133475</xdr:colOff>
      <xdr:row>41</xdr:row>
      <xdr:rowOff>171450</xdr:rowOff>
    </xdr:to>
    <xdr:pic>
      <xdr:nvPicPr>
        <xdr:cNvPr id="2080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3028950" y="7134225"/>
          <a:ext cx="1123950" cy="7048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3</xdr:col>
      <xdr:colOff>9525</xdr:colOff>
      <xdr:row>38</xdr:row>
      <xdr:rowOff>9525</xdr:rowOff>
    </xdr:from>
    <xdr:to>
      <xdr:col>3</xdr:col>
      <xdr:colOff>1133475</xdr:colOff>
      <xdr:row>41</xdr:row>
      <xdr:rowOff>171450</xdr:rowOff>
    </xdr:to>
    <xdr:pic>
      <xdr:nvPicPr>
        <xdr:cNvPr id="2081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4171950" y="7134225"/>
          <a:ext cx="1123950" cy="7048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2</xdr:col>
      <xdr:colOff>9525</xdr:colOff>
      <xdr:row>43</xdr:row>
      <xdr:rowOff>9525</xdr:rowOff>
    </xdr:from>
    <xdr:to>
      <xdr:col>2</xdr:col>
      <xdr:colOff>1133475</xdr:colOff>
      <xdr:row>46</xdr:row>
      <xdr:rowOff>171450</xdr:rowOff>
    </xdr:to>
    <xdr:pic>
      <xdr:nvPicPr>
        <xdr:cNvPr id="2082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3028950" y="7858125"/>
          <a:ext cx="1123950" cy="7048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3</xdr:col>
      <xdr:colOff>9525</xdr:colOff>
      <xdr:row>43</xdr:row>
      <xdr:rowOff>9525</xdr:rowOff>
    </xdr:from>
    <xdr:to>
      <xdr:col>3</xdr:col>
      <xdr:colOff>1123950</xdr:colOff>
      <xdr:row>46</xdr:row>
      <xdr:rowOff>171450</xdr:rowOff>
    </xdr:to>
    <xdr:pic>
      <xdr:nvPicPr>
        <xdr:cNvPr id="2083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4171950" y="7858125"/>
          <a:ext cx="1114425" cy="7048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5</xdr:col>
      <xdr:colOff>9525</xdr:colOff>
      <xdr:row>43</xdr:row>
      <xdr:rowOff>9525</xdr:rowOff>
    </xdr:from>
    <xdr:to>
      <xdr:col>5</xdr:col>
      <xdr:colOff>1133475</xdr:colOff>
      <xdr:row>46</xdr:row>
      <xdr:rowOff>171450</xdr:rowOff>
    </xdr:to>
    <xdr:pic>
      <xdr:nvPicPr>
        <xdr:cNvPr id="2084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6457950" y="7858125"/>
          <a:ext cx="1123950" cy="7048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8</xdr:col>
      <xdr:colOff>19050</xdr:colOff>
      <xdr:row>34</xdr:row>
      <xdr:rowOff>24394</xdr:rowOff>
    </xdr:from>
    <xdr:to>
      <xdr:col>8</xdr:col>
      <xdr:colOff>1152525</xdr:colOff>
      <xdr:row>37</xdr:row>
      <xdr:rowOff>118481</xdr:rowOff>
    </xdr:to>
    <xdr:pic>
      <xdr:nvPicPr>
        <xdr:cNvPr id="2085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 bwMode="auto">
        <a:xfrm>
          <a:off x="9515475" y="6777619"/>
          <a:ext cx="1133475" cy="637012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4</xdr:col>
      <xdr:colOff>9525</xdr:colOff>
      <xdr:row>43</xdr:row>
      <xdr:rowOff>9525</xdr:rowOff>
    </xdr:from>
    <xdr:to>
      <xdr:col>4</xdr:col>
      <xdr:colOff>1133475</xdr:colOff>
      <xdr:row>46</xdr:row>
      <xdr:rowOff>171450</xdr:rowOff>
    </xdr:to>
    <xdr:pic>
      <xdr:nvPicPr>
        <xdr:cNvPr id="2087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5314950" y="7858125"/>
          <a:ext cx="1123950" cy="7048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4</xdr:col>
      <xdr:colOff>9525</xdr:colOff>
      <xdr:row>38</xdr:row>
      <xdr:rowOff>9525</xdr:rowOff>
    </xdr:from>
    <xdr:to>
      <xdr:col>4</xdr:col>
      <xdr:colOff>1133475</xdr:colOff>
      <xdr:row>41</xdr:row>
      <xdr:rowOff>171450</xdr:rowOff>
    </xdr:to>
    <xdr:pic>
      <xdr:nvPicPr>
        <xdr:cNvPr id="2088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5314950" y="7134225"/>
          <a:ext cx="1123950" cy="7048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3</xdr:col>
      <xdr:colOff>9525</xdr:colOff>
      <xdr:row>48</xdr:row>
      <xdr:rowOff>9525</xdr:rowOff>
    </xdr:from>
    <xdr:to>
      <xdr:col>3</xdr:col>
      <xdr:colOff>1133475</xdr:colOff>
      <xdr:row>52</xdr:row>
      <xdr:rowOff>142875</xdr:rowOff>
    </xdr:to>
    <xdr:pic>
      <xdr:nvPicPr>
        <xdr:cNvPr id="2089" name="Picture 41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4171950" y="9248775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5</xdr:col>
      <xdr:colOff>9525</xdr:colOff>
      <xdr:row>48</xdr:row>
      <xdr:rowOff>9525</xdr:rowOff>
    </xdr:from>
    <xdr:to>
      <xdr:col>5</xdr:col>
      <xdr:colOff>1133475</xdr:colOff>
      <xdr:row>52</xdr:row>
      <xdr:rowOff>142875</xdr:rowOff>
    </xdr:to>
    <xdr:pic>
      <xdr:nvPicPr>
        <xdr:cNvPr id="2090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6457950" y="8734425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4</xdr:col>
      <xdr:colOff>9525</xdr:colOff>
      <xdr:row>48</xdr:row>
      <xdr:rowOff>9525</xdr:rowOff>
    </xdr:from>
    <xdr:to>
      <xdr:col>4</xdr:col>
      <xdr:colOff>1133475</xdr:colOff>
      <xdr:row>52</xdr:row>
      <xdr:rowOff>142875</xdr:rowOff>
    </xdr:to>
    <xdr:pic>
      <xdr:nvPicPr>
        <xdr:cNvPr id="2091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5314950" y="8734425"/>
          <a:ext cx="1123950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6</xdr:col>
      <xdr:colOff>19050</xdr:colOff>
      <xdr:row>16</xdr:row>
      <xdr:rowOff>1</xdr:rowOff>
    </xdr:from>
    <xdr:to>
      <xdr:col>7</xdr:col>
      <xdr:colOff>19049</xdr:colOff>
      <xdr:row>20</xdr:row>
      <xdr:rowOff>142875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7610475" y="3819526"/>
          <a:ext cx="1142999" cy="7524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6350</xdr:colOff>
      <xdr:row>14</xdr:row>
      <xdr:rowOff>9528</xdr:rowOff>
    </xdr:from>
    <xdr:to>
      <xdr:col>3</xdr:col>
      <xdr:colOff>0</xdr:colOff>
      <xdr:row>15</xdr:row>
      <xdr:rowOff>19051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3025775" y="2962278"/>
          <a:ext cx="1136650" cy="7238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19082</xdr:colOff>
      <xdr:row>7</xdr:row>
      <xdr:rowOff>19084</xdr:rowOff>
    </xdr:from>
    <xdr:to>
      <xdr:col>5</xdr:col>
      <xdr:colOff>0</xdr:colOff>
      <xdr:row>9</xdr:row>
      <xdr:rowOff>242897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5324507" y="1085884"/>
          <a:ext cx="1123918" cy="75721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2</xdr:colOff>
      <xdr:row>7</xdr:row>
      <xdr:rowOff>4</xdr:rowOff>
    </xdr:from>
    <xdr:to>
      <xdr:col>3</xdr:col>
      <xdr:colOff>1123949</xdr:colOff>
      <xdr:row>9</xdr:row>
      <xdr:rowOff>257175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4162427" y="1066804"/>
          <a:ext cx="1123947" cy="7905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19050</xdr:colOff>
      <xdr:row>11</xdr:row>
      <xdr:rowOff>0</xdr:rowOff>
    </xdr:from>
    <xdr:to>
      <xdr:col>3</xdr:col>
      <xdr:colOff>1133475</xdr:colOff>
      <xdr:row>12</xdr:row>
      <xdr:rowOff>371475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4181475" y="2019300"/>
          <a:ext cx="1114425" cy="762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9525</xdr:colOff>
      <xdr:row>1</xdr:row>
      <xdr:rowOff>0</xdr:rowOff>
    </xdr:from>
    <xdr:to>
      <xdr:col>4</xdr:col>
      <xdr:colOff>1133475</xdr:colOff>
      <xdr:row>5</xdr:row>
      <xdr:rowOff>142875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5314950" y="152400"/>
          <a:ext cx="1123950" cy="75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1133475</xdr:colOff>
      <xdr:row>5</xdr:row>
      <xdr:rowOff>140493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4162425" y="152400"/>
          <a:ext cx="1133475" cy="75009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1133475</xdr:colOff>
      <xdr:row>9</xdr:row>
      <xdr:rowOff>257175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3019425" y="1066800"/>
          <a:ext cx="1133475" cy="790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19050</xdr:colOff>
      <xdr:row>28</xdr:row>
      <xdr:rowOff>19050</xdr:rowOff>
    </xdr:from>
    <xdr:to>
      <xdr:col>6</xdr:col>
      <xdr:colOff>9525</xdr:colOff>
      <xdr:row>32</xdr:row>
      <xdr:rowOff>0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6467475" y="5514975"/>
          <a:ext cx="1133475" cy="742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1</xdr:colOff>
      <xdr:row>22</xdr:row>
      <xdr:rowOff>0</xdr:rowOff>
    </xdr:from>
    <xdr:to>
      <xdr:col>4</xdr:col>
      <xdr:colOff>1123950</xdr:colOff>
      <xdr:row>26</xdr:row>
      <xdr:rowOff>152399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5305426" y="4733925"/>
          <a:ext cx="1123949" cy="7619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</xdr:colOff>
      <xdr:row>48</xdr:row>
      <xdr:rowOff>0</xdr:rowOff>
    </xdr:from>
    <xdr:to>
      <xdr:col>6</xdr:col>
      <xdr:colOff>1133475</xdr:colOff>
      <xdr:row>52</xdr:row>
      <xdr:rowOff>142875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7591426" y="9220200"/>
          <a:ext cx="1133474" cy="75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</xdr:colOff>
      <xdr:row>33</xdr:row>
      <xdr:rowOff>1</xdr:rowOff>
    </xdr:from>
    <xdr:to>
      <xdr:col>6</xdr:col>
      <xdr:colOff>0</xdr:colOff>
      <xdr:row>36</xdr:row>
      <xdr:rowOff>171449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6448426" y="6553201"/>
          <a:ext cx="1142999" cy="71437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19050</xdr:colOff>
      <xdr:row>28</xdr:row>
      <xdr:rowOff>1</xdr:rowOff>
    </xdr:from>
    <xdr:to>
      <xdr:col>7</xdr:col>
      <xdr:colOff>0</xdr:colOff>
      <xdr:row>32</xdr:row>
      <xdr:rowOff>0</xdr:rowOff>
    </xdr:to>
    <xdr:pic>
      <xdr:nvPicPr>
        <xdr:cNvPr id="1037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7610475" y="5648326"/>
          <a:ext cx="1123950" cy="7619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9525</xdr:colOff>
      <xdr:row>33</xdr:row>
      <xdr:rowOff>1</xdr:rowOff>
    </xdr:from>
    <xdr:to>
      <xdr:col>7</xdr:col>
      <xdr:colOff>0</xdr:colOff>
      <xdr:row>36</xdr:row>
      <xdr:rowOff>171450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7600950" y="6572251"/>
          <a:ext cx="1133475" cy="7143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8</xdr:col>
      <xdr:colOff>1133475</xdr:colOff>
      <xdr:row>31</xdr:row>
      <xdr:rowOff>171450</xdr:rowOff>
    </xdr:to>
    <xdr:pic>
      <xdr:nvPicPr>
        <xdr:cNvPr id="55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9496425" y="5648325"/>
          <a:ext cx="1133475" cy="742950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1</xdr:col>
      <xdr:colOff>2028824</xdr:colOff>
      <xdr:row>48</xdr:row>
      <xdr:rowOff>9526</xdr:rowOff>
    </xdr:from>
    <xdr:to>
      <xdr:col>3</xdr:col>
      <xdr:colOff>9524</xdr:colOff>
      <xdr:row>53</xdr:row>
      <xdr:rowOff>11700</xdr:rowOff>
    </xdr:to>
    <xdr:pic>
      <xdr:nvPicPr>
        <xdr:cNvPr id="2" name="Picture 1" descr="http://mla-s2-p.mlstatic.com/ford-ranger-limited-mt-32-200cv-entrega-inmediata-2015--10722-MLA20033401111_012014-O.jpg"/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3019424" y="9248776"/>
          <a:ext cx="1152525" cy="764174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2:K54"/>
  <sheetViews>
    <sheetView tabSelected="1" topLeftCell="A28" workbookViewId="0">
      <selection activeCell="D22" sqref="D22"/>
    </sheetView>
  </sheetViews>
  <sheetFormatPr baseColWidth="10" defaultRowHeight="12" customHeight="1"/>
  <cols>
    <col min="1" max="1" width="14.85546875" bestFit="1" customWidth="1"/>
    <col min="2" max="2" width="30.42578125" bestFit="1" customWidth="1"/>
    <col min="3" max="7" width="17.140625" customWidth="1"/>
    <col min="9" max="9" width="17.5703125" customWidth="1"/>
  </cols>
  <sheetData>
    <row r="2" spans="1:11" ht="12" customHeight="1">
      <c r="A2" s="36" t="s">
        <v>10</v>
      </c>
      <c r="B2" t="s">
        <v>5</v>
      </c>
      <c r="C2" s="33"/>
      <c r="D2" s="33"/>
      <c r="E2" s="33"/>
      <c r="F2" s="33"/>
      <c r="G2" s="33"/>
      <c r="I2" s="18"/>
      <c r="J2" s="18"/>
      <c r="K2" s="18"/>
    </row>
    <row r="3" spans="1:11" ht="12" customHeight="1">
      <c r="A3" s="36"/>
      <c r="B3" t="s">
        <v>6</v>
      </c>
      <c r="C3" s="34"/>
      <c r="D3" s="34"/>
      <c r="E3" s="34"/>
      <c r="F3" s="34"/>
      <c r="G3" s="34"/>
      <c r="I3" s="18"/>
      <c r="J3" s="18"/>
      <c r="K3" s="18"/>
    </row>
    <row r="4" spans="1:11" ht="12" customHeight="1">
      <c r="A4" s="36"/>
      <c r="B4" t="s">
        <v>7</v>
      </c>
      <c r="C4" s="34"/>
      <c r="D4" s="34"/>
      <c r="E4" s="34"/>
      <c r="F4" s="34"/>
      <c r="G4" s="34"/>
      <c r="I4" s="18"/>
      <c r="J4" s="18"/>
      <c r="K4" s="18"/>
    </row>
    <row r="5" spans="1:11" ht="12" customHeight="1">
      <c r="A5" s="36"/>
      <c r="B5" t="s">
        <v>8</v>
      </c>
      <c r="C5" s="34"/>
      <c r="D5" s="34"/>
      <c r="E5" s="34"/>
      <c r="F5" s="34"/>
      <c r="G5" s="34"/>
      <c r="I5" s="18"/>
      <c r="J5" s="18"/>
      <c r="K5" s="18"/>
    </row>
    <row r="6" spans="1:11" ht="12" customHeight="1">
      <c r="A6" s="36"/>
      <c r="B6" t="s">
        <v>9</v>
      </c>
      <c r="C6" s="35"/>
      <c r="D6" s="35"/>
      <c r="E6" s="35"/>
      <c r="F6" s="35"/>
      <c r="G6" s="35"/>
      <c r="I6" s="18"/>
      <c r="J6" s="18"/>
      <c r="K6" s="18"/>
    </row>
    <row r="7" spans="1:11" s="20" customFormat="1" ht="12" customHeight="1">
      <c r="A7" s="19"/>
      <c r="C7" s="20" t="s">
        <v>58</v>
      </c>
      <c r="D7" s="28" t="s">
        <v>66</v>
      </c>
      <c r="E7" s="45" t="s">
        <v>67</v>
      </c>
      <c r="F7" s="20" t="s">
        <v>68</v>
      </c>
      <c r="G7" s="20" t="s">
        <v>69</v>
      </c>
      <c r="I7" s="22" t="s">
        <v>80</v>
      </c>
      <c r="J7" s="18"/>
      <c r="K7" s="18"/>
    </row>
    <row r="8" spans="1:11" ht="21" customHeight="1">
      <c r="A8" s="36" t="s">
        <v>17</v>
      </c>
      <c r="B8" s="21" t="s">
        <v>70</v>
      </c>
      <c r="C8" s="33"/>
      <c r="D8" s="33"/>
      <c r="E8" s="33"/>
      <c r="F8" s="33"/>
      <c r="I8" s="18"/>
      <c r="J8" s="18"/>
      <c r="K8" s="18"/>
    </row>
    <row r="9" spans="1:11" ht="21" customHeight="1">
      <c r="A9" s="36"/>
      <c r="B9" s="21" t="s">
        <v>62</v>
      </c>
      <c r="C9" s="34"/>
      <c r="D9" s="34"/>
      <c r="E9" s="34"/>
      <c r="F9" s="34"/>
      <c r="I9" s="18"/>
      <c r="J9" s="18"/>
      <c r="K9" s="18"/>
    </row>
    <row r="10" spans="1:11" ht="21" customHeight="1">
      <c r="A10" s="36"/>
      <c r="B10" s="2" t="s">
        <v>18</v>
      </c>
      <c r="C10" s="35"/>
      <c r="D10" s="35"/>
      <c r="E10" s="35"/>
      <c r="F10" s="35"/>
      <c r="I10" s="18"/>
      <c r="J10" s="18"/>
      <c r="K10" s="18"/>
    </row>
    <row r="11" spans="1:11" s="18" customFormat="1" ht="12" customHeight="1">
      <c r="A11" s="17"/>
      <c r="C11" s="28" t="s">
        <v>71</v>
      </c>
      <c r="D11" s="28" t="s">
        <v>63</v>
      </c>
      <c r="E11" s="30" t="s">
        <v>60</v>
      </c>
      <c r="F11" s="46" t="s">
        <v>61</v>
      </c>
      <c r="I11" s="22" t="s">
        <v>80</v>
      </c>
    </row>
    <row r="12" spans="1:11" ht="30.75" customHeight="1">
      <c r="A12" s="36" t="s">
        <v>1</v>
      </c>
      <c r="B12" t="s">
        <v>2</v>
      </c>
      <c r="C12" s="33"/>
      <c r="D12" s="33"/>
      <c r="E12" s="33"/>
      <c r="I12" s="18"/>
      <c r="J12" s="18"/>
      <c r="K12" s="18"/>
    </row>
    <row r="13" spans="1:11" ht="30.75" customHeight="1">
      <c r="A13" s="36"/>
      <c r="B13" t="s">
        <v>3</v>
      </c>
      <c r="C13" s="35"/>
      <c r="D13" s="35"/>
      <c r="E13" s="35"/>
      <c r="I13" s="18"/>
      <c r="J13" s="18"/>
      <c r="K13" s="18"/>
    </row>
    <row r="14" spans="1:11" ht="12" customHeight="1">
      <c r="A14" s="2"/>
      <c r="C14" s="31" t="s">
        <v>64</v>
      </c>
      <c r="D14" s="31" t="s">
        <v>64</v>
      </c>
      <c r="E14" s="20" t="s">
        <v>65</v>
      </c>
      <c r="I14" s="22" t="s">
        <v>81</v>
      </c>
      <c r="J14" s="18"/>
      <c r="K14" s="18"/>
    </row>
    <row r="15" spans="1:11" ht="56.25" customHeight="1">
      <c r="A15" s="1" t="s">
        <v>4</v>
      </c>
      <c r="B15" s="21" t="s">
        <v>59</v>
      </c>
      <c r="C15" s="3"/>
      <c r="I15" s="18"/>
      <c r="J15" s="18"/>
      <c r="K15" s="18"/>
    </row>
    <row r="16" spans="1:11" ht="12" customHeight="1">
      <c r="A16" s="2"/>
      <c r="C16" s="47" t="s">
        <v>59</v>
      </c>
      <c r="E16" s="20"/>
      <c r="I16" s="22" t="s">
        <v>81</v>
      </c>
      <c r="J16" s="18"/>
      <c r="K16" s="18"/>
    </row>
    <row r="17" spans="1:11" ht="12" customHeight="1">
      <c r="A17" s="36" t="s">
        <v>11</v>
      </c>
      <c r="B17" s="26" t="s">
        <v>72</v>
      </c>
      <c r="C17" s="33"/>
      <c r="D17" s="33"/>
      <c r="E17" s="33"/>
      <c r="F17" s="33"/>
      <c r="G17" s="33"/>
      <c r="I17" s="18"/>
      <c r="J17" s="18"/>
      <c r="K17" s="18"/>
    </row>
    <row r="18" spans="1:11" ht="12" customHeight="1">
      <c r="A18" s="36"/>
      <c r="B18" t="s">
        <v>16</v>
      </c>
      <c r="C18" s="34"/>
      <c r="D18" s="34"/>
      <c r="E18" s="34"/>
      <c r="F18" s="34"/>
      <c r="G18" s="34"/>
      <c r="I18" s="18"/>
      <c r="J18" s="18"/>
      <c r="K18" s="18"/>
    </row>
    <row r="19" spans="1:11" ht="12" customHeight="1">
      <c r="A19" s="36"/>
      <c r="B19" t="s">
        <v>12</v>
      </c>
      <c r="C19" s="34"/>
      <c r="D19" s="34"/>
      <c r="E19" s="34"/>
      <c r="F19" s="34"/>
      <c r="G19" s="34"/>
      <c r="I19" s="18"/>
      <c r="J19" s="18"/>
      <c r="K19" s="18"/>
    </row>
    <row r="20" spans="1:11" ht="12" customHeight="1">
      <c r="A20" s="36"/>
      <c r="B20" t="s">
        <v>13</v>
      </c>
      <c r="C20" s="34"/>
      <c r="D20" s="34"/>
      <c r="E20" s="34"/>
      <c r="F20" s="34"/>
      <c r="G20" s="34"/>
      <c r="I20" s="18"/>
      <c r="J20" s="18"/>
      <c r="K20" s="18"/>
    </row>
    <row r="21" spans="1:11" ht="12" customHeight="1">
      <c r="A21" s="36"/>
      <c r="B21" s="26" t="s">
        <v>74</v>
      </c>
      <c r="C21" s="35"/>
      <c r="D21" s="35"/>
      <c r="E21" s="35"/>
      <c r="F21" s="35"/>
      <c r="G21" s="35"/>
      <c r="I21" s="18"/>
      <c r="J21" s="18"/>
      <c r="K21" s="18"/>
    </row>
    <row r="22" spans="1:11" ht="12" customHeight="1">
      <c r="A22" s="36"/>
      <c r="C22" s="20" t="s">
        <v>72</v>
      </c>
      <c r="D22" s="45" t="s">
        <v>73</v>
      </c>
      <c r="E22" s="20" t="s">
        <v>12</v>
      </c>
      <c r="F22" s="20" t="s">
        <v>13</v>
      </c>
      <c r="G22" s="28" t="s">
        <v>75</v>
      </c>
      <c r="I22" s="22" t="s">
        <v>80</v>
      </c>
      <c r="J22" s="18"/>
      <c r="K22" s="18"/>
    </row>
    <row r="23" spans="1:11" ht="12" customHeight="1">
      <c r="A23" s="36"/>
      <c r="B23" t="s">
        <v>14</v>
      </c>
      <c r="C23" s="33"/>
      <c r="D23" s="33"/>
      <c r="E23" s="33"/>
      <c r="F23" s="33"/>
      <c r="G23" s="33"/>
      <c r="I23" s="18"/>
      <c r="J23" s="18"/>
      <c r="K23" s="18"/>
    </row>
    <row r="24" spans="1:11" ht="12" customHeight="1">
      <c r="A24" s="36"/>
      <c r="B24" t="s">
        <v>15</v>
      </c>
      <c r="C24" s="34"/>
      <c r="D24" s="34"/>
      <c r="E24" s="34"/>
      <c r="F24" s="34"/>
      <c r="G24" s="34"/>
      <c r="I24" s="18"/>
      <c r="J24" s="18"/>
      <c r="K24" s="18"/>
    </row>
    <row r="25" spans="1:11" ht="12" customHeight="1">
      <c r="A25" s="36"/>
      <c r="B25" s="26" t="s">
        <v>76</v>
      </c>
      <c r="C25" s="34"/>
      <c r="D25" s="34"/>
      <c r="E25" s="34"/>
      <c r="F25" s="34"/>
      <c r="G25" s="34"/>
    </row>
    <row r="26" spans="1:11" ht="12" customHeight="1">
      <c r="A26" s="36"/>
      <c r="B26" t="s">
        <v>19</v>
      </c>
      <c r="C26" s="34"/>
      <c r="D26" s="34"/>
      <c r="E26" s="34"/>
      <c r="F26" s="34"/>
      <c r="G26" s="34"/>
    </row>
    <row r="27" spans="1:11" ht="12" customHeight="1">
      <c r="A27" s="36"/>
      <c r="B27" t="s">
        <v>35</v>
      </c>
      <c r="C27" s="35"/>
      <c r="D27" s="35"/>
      <c r="E27" s="35"/>
      <c r="F27" s="35"/>
      <c r="G27" s="35"/>
    </row>
    <row r="28" spans="1:11" ht="12" customHeight="1">
      <c r="A28" s="2"/>
      <c r="C28" s="20" t="s">
        <v>14</v>
      </c>
      <c r="D28" s="20" t="s">
        <v>15</v>
      </c>
      <c r="E28" s="28" t="s">
        <v>76</v>
      </c>
      <c r="F28" s="20" t="s">
        <v>19</v>
      </c>
      <c r="G28" s="20" t="s">
        <v>77</v>
      </c>
      <c r="I28" s="22" t="s">
        <v>80</v>
      </c>
    </row>
    <row r="29" spans="1:11" ht="15" customHeight="1">
      <c r="A29" s="36" t="s">
        <v>0</v>
      </c>
      <c r="B29" s="2" t="s">
        <v>20</v>
      </c>
      <c r="C29" s="33"/>
      <c r="D29" s="33"/>
      <c r="E29" s="33"/>
      <c r="F29" s="23"/>
      <c r="G29" s="33"/>
    </row>
    <row r="30" spans="1:11" ht="15" customHeight="1">
      <c r="A30" s="36"/>
      <c r="B30" s="29" t="s">
        <v>84</v>
      </c>
      <c r="C30" s="34"/>
      <c r="D30" s="34"/>
      <c r="E30" s="34"/>
      <c r="F30" s="24"/>
      <c r="G30" s="34"/>
    </row>
    <row r="31" spans="1:11" ht="15" customHeight="1">
      <c r="A31" s="36"/>
      <c r="B31" s="2" t="s">
        <v>21</v>
      </c>
      <c r="C31" s="34"/>
      <c r="D31" s="34"/>
      <c r="E31" s="34"/>
      <c r="F31" s="24"/>
      <c r="G31" s="34"/>
    </row>
    <row r="32" spans="1:11" ht="15" customHeight="1">
      <c r="A32" s="36"/>
      <c r="B32" s="2" t="s">
        <v>22</v>
      </c>
      <c r="C32" s="35"/>
      <c r="D32" s="35"/>
      <c r="E32" s="35"/>
      <c r="F32" s="25"/>
      <c r="G32" s="35"/>
    </row>
    <row r="33" spans="1:9" ht="12.75" customHeight="1">
      <c r="A33" s="36"/>
      <c r="B33" s="21" t="s">
        <v>78</v>
      </c>
      <c r="C33" s="19" t="s">
        <v>20</v>
      </c>
      <c r="D33" s="19" t="s">
        <v>21</v>
      </c>
      <c r="E33" s="19" t="s">
        <v>22</v>
      </c>
      <c r="F33" s="30" t="s">
        <v>78</v>
      </c>
      <c r="G33" s="19" t="s">
        <v>84</v>
      </c>
      <c r="I33" s="22" t="s">
        <v>80</v>
      </c>
    </row>
    <row r="34" spans="1:9" ht="14.25" customHeight="1">
      <c r="A34" s="36"/>
      <c r="B34" s="2" t="s">
        <v>34</v>
      </c>
      <c r="C34" s="33"/>
      <c r="D34" s="33"/>
      <c r="E34" s="33"/>
      <c r="F34" s="33"/>
      <c r="G34" s="33"/>
    </row>
    <row r="35" spans="1:9" ht="14.25" customHeight="1">
      <c r="A35" s="36"/>
      <c r="B35" s="21" t="s">
        <v>83</v>
      </c>
      <c r="C35" s="34"/>
      <c r="D35" s="34"/>
      <c r="E35" s="34"/>
      <c r="F35" s="34"/>
      <c r="G35" s="34"/>
    </row>
    <row r="36" spans="1:9" ht="14.25" customHeight="1">
      <c r="A36" s="36"/>
      <c r="B36" s="2" t="s">
        <v>23</v>
      </c>
      <c r="C36" s="34"/>
      <c r="D36" s="34"/>
      <c r="E36" s="34"/>
      <c r="F36" s="34"/>
      <c r="G36" s="34"/>
    </row>
    <row r="37" spans="1:9" ht="14.25" customHeight="1">
      <c r="A37" s="36"/>
      <c r="B37" s="2" t="s">
        <v>24</v>
      </c>
      <c r="C37" s="35"/>
      <c r="D37" s="35"/>
      <c r="E37" s="35"/>
      <c r="F37" s="35"/>
      <c r="G37" s="35"/>
    </row>
    <row r="38" spans="1:9" ht="12.75" customHeight="1">
      <c r="A38" s="2"/>
      <c r="C38" s="19" t="s">
        <v>34</v>
      </c>
      <c r="D38" s="19" t="s">
        <v>23</v>
      </c>
      <c r="E38" s="19" t="s">
        <v>24</v>
      </c>
      <c r="F38" s="19" t="s">
        <v>83</v>
      </c>
      <c r="G38" s="19" t="s">
        <v>85</v>
      </c>
    </row>
    <row r="39" spans="1:9" ht="14.25" customHeight="1">
      <c r="A39" s="36" t="s">
        <v>25</v>
      </c>
      <c r="B39" t="s">
        <v>26</v>
      </c>
      <c r="C39" s="33"/>
      <c r="D39" s="33"/>
      <c r="E39" s="33"/>
      <c r="F39" s="33"/>
      <c r="I39" s="44" t="s">
        <v>80</v>
      </c>
    </row>
    <row r="40" spans="1:9" ht="14.25" customHeight="1">
      <c r="A40" s="36"/>
      <c r="B40" t="s">
        <v>27</v>
      </c>
      <c r="C40" s="34"/>
      <c r="D40" s="34"/>
      <c r="E40" s="34"/>
      <c r="F40" s="34"/>
    </row>
    <row r="41" spans="1:9" ht="14.25" customHeight="1">
      <c r="A41" s="36"/>
      <c r="B41" t="s">
        <v>28</v>
      </c>
      <c r="C41" s="34"/>
      <c r="D41" s="34"/>
      <c r="E41" s="34"/>
      <c r="F41" s="34"/>
    </row>
    <row r="42" spans="1:9" ht="14.25" customHeight="1">
      <c r="A42" s="36"/>
      <c r="B42" t="s">
        <v>29</v>
      </c>
      <c r="C42" s="35"/>
      <c r="D42" s="35"/>
      <c r="E42" s="35"/>
      <c r="F42" s="35"/>
    </row>
    <row r="43" spans="1:9" ht="14.25" customHeight="1">
      <c r="A43" s="36"/>
      <c r="C43" s="27" t="s">
        <v>26</v>
      </c>
      <c r="D43" s="27" t="s">
        <v>27</v>
      </c>
      <c r="E43" s="27" t="s">
        <v>28</v>
      </c>
      <c r="F43" s="27" t="s">
        <v>29</v>
      </c>
    </row>
    <row r="44" spans="1:9" ht="14.25" customHeight="1">
      <c r="A44" s="36"/>
      <c r="B44" t="s">
        <v>30</v>
      </c>
      <c r="C44" s="33"/>
      <c r="D44" s="33"/>
      <c r="E44" s="33"/>
      <c r="F44" s="33"/>
    </row>
    <row r="45" spans="1:9" ht="14.25" customHeight="1">
      <c r="A45" s="36"/>
      <c r="B45" t="s">
        <v>31</v>
      </c>
      <c r="C45" s="34"/>
      <c r="D45" s="34"/>
      <c r="E45" s="34"/>
      <c r="F45" s="34"/>
    </row>
    <row r="46" spans="1:9" ht="14.25" customHeight="1">
      <c r="A46" s="36"/>
      <c r="B46" t="s">
        <v>32</v>
      </c>
      <c r="C46" s="34"/>
      <c r="D46" s="34"/>
      <c r="E46" s="34"/>
      <c r="F46" s="34"/>
    </row>
    <row r="47" spans="1:9" ht="14.25" customHeight="1">
      <c r="A47" s="36"/>
      <c r="B47" t="s">
        <v>33</v>
      </c>
      <c r="C47" s="35"/>
      <c r="D47" s="35"/>
      <c r="E47" s="35"/>
      <c r="F47" s="35"/>
    </row>
    <row r="48" spans="1:9" ht="12" customHeight="1">
      <c r="C48" s="27" t="s">
        <v>30</v>
      </c>
      <c r="D48" s="27" t="s">
        <v>31</v>
      </c>
      <c r="E48" s="27" t="s">
        <v>32</v>
      </c>
      <c r="F48" s="27" t="s">
        <v>33</v>
      </c>
    </row>
    <row r="49" spans="1:7" ht="12" customHeight="1">
      <c r="A49" s="36" t="s">
        <v>38</v>
      </c>
      <c r="B49" s="32" t="s">
        <v>86</v>
      </c>
      <c r="C49" s="33"/>
      <c r="D49" s="33"/>
      <c r="E49" s="33"/>
      <c r="F49" s="37"/>
      <c r="G49" s="33"/>
    </row>
    <row r="50" spans="1:7" ht="12" customHeight="1">
      <c r="A50" s="36"/>
      <c r="B50" t="s">
        <v>36</v>
      </c>
      <c r="C50" s="34"/>
      <c r="D50" s="34"/>
      <c r="E50" s="34"/>
      <c r="F50" s="38"/>
      <c r="G50" s="34"/>
    </row>
    <row r="51" spans="1:7" ht="12" customHeight="1">
      <c r="A51" s="36"/>
      <c r="B51" s="26" t="s">
        <v>79</v>
      </c>
      <c r="C51" s="34"/>
      <c r="D51" s="34"/>
      <c r="E51" s="34"/>
      <c r="F51" s="38"/>
      <c r="G51" s="34"/>
    </row>
    <row r="52" spans="1:7" ht="12" customHeight="1">
      <c r="A52" s="36"/>
      <c r="B52" t="s">
        <v>37</v>
      </c>
      <c r="C52" s="34"/>
      <c r="D52" s="34"/>
      <c r="E52" s="34"/>
      <c r="F52" s="38"/>
      <c r="G52" s="34"/>
    </row>
    <row r="53" spans="1:7" ht="12" customHeight="1">
      <c r="A53" s="36"/>
      <c r="B53" t="s">
        <v>82</v>
      </c>
      <c r="C53" s="35"/>
      <c r="D53" s="35"/>
      <c r="E53" s="35"/>
      <c r="F53" s="39"/>
      <c r="G53" s="35"/>
    </row>
    <row r="54" spans="1:7" ht="12" customHeight="1">
      <c r="C54" s="45" t="s">
        <v>87</v>
      </c>
      <c r="D54" s="20" t="s">
        <v>36</v>
      </c>
      <c r="E54" s="20" t="s">
        <v>79</v>
      </c>
      <c r="F54" s="20" t="s">
        <v>37</v>
      </c>
      <c r="G54" s="20" t="s">
        <v>82</v>
      </c>
    </row>
  </sheetData>
  <mergeCells count="51">
    <mergeCell ref="C44:C47"/>
    <mergeCell ref="C39:C42"/>
    <mergeCell ref="F44:F47"/>
    <mergeCell ref="F39:F42"/>
    <mergeCell ref="E44:E47"/>
    <mergeCell ref="E39:E42"/>
    <mergeCell ref="D44:D47"/>
    <mergeCell ref="D39:D42"/>
    <mergeCell ref="E34:E37"/>
    <mergeCell ref="E29:E32"/>
    <mergeCell ref="D34:D37"/>
    <mergeCell ref="D29:D32"/>
    <mergeCell ref="C34:C37"/>
    <mergeCell ref="C29:C32"/>
    <mergeCell ref="E17:E21"/>
    <mergeCell ref="D23:D27"/>
    <mergeCell ref="D17:D21"/>
    <mergeCell ref="C23:C27"/>
    <mergeCell ref="C17:C21"/>
    <mergeCell ref="G2:G6"/>
    <mergeCell ref="F2:F6"/>
    <mergeCell ref="E2:E6"/>
    <mergeCell ref="D2:D6"/>
    <mergeCell ref="C2:C6"/>
    <mergeCell ref="A2:A6"/>
    <mergeCell ref="A8:A10"/>
    <mergeCell ref="A12:A13"/>
    <mergeCell ref="A17:A27"/>
    <mergeCell ref="A29:A37"/>
    <mergeCell ref="F49:F53"/>
    <mergeCell ref="G49:G53"/>
    <mergeCell ref="A49:A53"/>
    <mergeCell ref="C49:C53"/>
    <mergeCell ref="D49:D53"/>
    <mergeCell ref="E49:E53"/>
    <mergeCell ref="F8:F10"/>
    <mergeCell ref="F34:F37"/>
    <mergeCell ref="G29:G32"/>
    <mergeCell ref="G34:G37"/>
    <mergeCell ref="A39:A47"/>
    <mergeCell ref="D12:D13"/>
    <mergeCell ref="C12:C13"/>
    <mergeCell ref="E8:E10"/>
    <mergeCell ref="D8:D10"/>
    <mergeCell ref="C8:C10"/>
    <mergeCell ref="E12:E13"/>
    <mergeCell ref="G23:G27"/>
    <mergeCell ref="G17:G21"/>
    <mergeCell ref="F23:F27"/>
    <mergeCell ref="F17:F21"/>
    <mergeCell ref="E23:E27"/>
  </mergeCells>
  <phoneticPr fontId="0" type="noConversion"/>
  <pageMargins left="0.74803149606299213" right="0.74803149606299213" top="0.27559055118110237" bottom="0.23622047244094491" header="0" footer="0"/>
  <pageSetup paperSize="9" scale="71" orientation="landscape" horizontalDpi="300" verticalDpi="300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sheetPr>
    <pageSetUpPr fitToPage="1"/>
  </sheetPr>
  <dimension ref="A2:L11"/>
  <sheetViews>
    <sheetView workbookViewId="0">
      <selection activeCell="G6" sqref="G6"/>
    </sheetView>
  </sheetViews>
  <sheetFormatPr baseColWidth="10" defaultRowHeight="12.75"/>
  <cols>
    <col min="1" max="1" width="2.140625" style="4" customWidth="1"/>
    <col min="2" max="2" width="10.28515625" style="4" bestFit="1" customWidth="1"/>
    <col min="3" max="3" width="12.28515625" style="4" bestFit="1" customWidth="1"/>
    <col min="4" max="10" width="11.85546875" style="4" customWidth="1"/>
    <col min="11" max="11" width="8.85546875" style="4" customWidth="1"/>
    <col min="12" max="12" width="27.5703125" style="4" customWidth="1"/>
    <col min="13" max="16384" width="11.42578125" style="4"/>
  </cols>
  <sheetData>
    <row r="2" spans="1:12" ht="38.25">
      <c r="D2" s="13" t="s">
        <v>48</v>
      </c>
      <c r="E2" s="13" t="s">
        <v>49</v>
      </c>
      <c r="F2" s="13" t="s">
        <v>57</v>
      </c>
      <c r="G2" s="13" t="s">
        <v>50</v>
      </c>
      <c r="H2" s="13" t="s">
        <v>51</v>
      </c>
      <c r="I2" s="13" t="s">
        <v>56</v>
      </c>
      <c r="J2" s="13" t="s">
        <v>52</v>
      </c>
      <c r="K2" s="13" t="s">
        <v>55</v>
      </c>
      <c r="L2" s="13" t="s">
        <v>53</v>
      </c>
    </row>
    <row r="3" spans="1:12">
      <c r="B3" s="40" t="s">
        <v>39</v>
      </c>
      <c r="C3" s="5" t="s">
        <v>40</v>
      </c>
      <c r="D3" s="6">
        <f>53400*1.105</f>
        <v>59007</v>
      </c>
      <c r="E3" s="7">
        <f>D3/3.15</f>
        <v>18732.380952380954</v>
      </c>
      <c r="F3" s="6">
        <v>5000</v>
      </c>
      <c r="G3" s="6">
        <f>D3-F3</f>
        <v>54007</v>
      </c>
      <c r="H3" s="7">
        <f>G3/3.15</f>
        <v>17145.079365079364</v>
      </c>
      <c r="I3" s="6">
        <v>29223.53</v>
      </c>
      <c r="J3" s="6">
        <f>G3-I3</f>
        <v>24783.47</v>
      </c>
      <c r="K3" s="15">
        <f>G3/G$4</f>
        <v>1.3399578216102221</v>
      </c>
      <c r="L3" s="6"/>
    </row>
    <row r="4" spans="1:12">
      <c r="B4" s="40"/>
      <c r="C4" s="5" t="s">
        <v>41</v>
      </c>
      <c r="D4" s="6">
        <f>41000*1.105</f>
        <v>45305</v>
      </c>
      <c r="E4" s="7">
        <f>D4/3.15</f>
        <v>14382.539682539684</v>
      </c>
      <c r="F4" s="6">
        <v>5000</v>
      </c>
      <c r="G4" s="6">
        <f>D4-F4</f>
        <v>40305</v>
      </c>
      <c r="H4" s="7">
        <f>G4/3.15</f>
        <v>12795.238095238095</v>
      </c>
      <c r="I4" s="6">
        <v>29223.53</v>
      </c>
      <c r="J4" s="14">
        <f>G4-I4</f>
        <v>11081.470000000001</v>
      </c>
      <c r="K4" s="15">
        <f>G4/G$4</f>
        <v>1</v>
      </c>
      <c r="L4" s="6"/>
    </row>
    <row r="5" spans="1:12">
      <c r="A5" s="8"/>
      <c r="B5" s="11"/>
      <c r="C5" s="11"/>
      <c r="D5" s="12"/>
      <c r="E5" s="9"/>
      <c r="F5" s="10"/>
      <c r="G5" s="9"/>
      <c r="H5" s="9"/>
      <c r="I5" s="10"/>
      <c r="J5" s="9"/>
      <c r="K5" s="16"/>
      <c r="L5" s="9"/>
    </row>
    <row r="6" spans="1:12">
      <c r="B6" s="41" t="s">
        <v>42</v>
      </c>
      <c r="C6" s="5" t="s">
        <v>43</v>
      </c>
      <c r="D6" s="6">
        <f>(54000+1650+3150+9700+2300)*1.105</f>
        <v>78234</v>
      </c>
      <c r="E6" s="7">
        <f>D6/3.15</f>
        <v>24836.190476190477</v>
      </c>
      <c r="F6" s="6">
        <v>8000</v>
      </c>
      <c r="G6" s="6">
        <f>D6-F6</f>
        <v>70234</v>
      </c>
      <c r="H6" s="7">
        <f>G6/3.15</f>
        <v>22296.507936507936</v>
      </c>
      <c r="I6" s="6">
        <v>29223.53</v>
      </c>
      <c r="J6" s="6">
        <f>G6-I6</f>
        <v>41010.47</v>
      </c>
      <c r="K6" s="15">
        <f>G6/G$4</f>
        <v>1.7425629574494479</v>
      </c>
      <c r="L6" s="6"/>
    </row>
    <row r="7" spans="1:12">
      <c r="B7" s="42"/>
      <c r="C7" s="5" t="s">
        <v>43</v>
      </c>
      <c r="D7" s="6">
        <f>57330*1.105</f>
        <v>63349.65</v>
      </c>
      <c r="E7" s="7">
        <f>D7/3.15</f>
        <v>20111</v>
      </c>
      <c r="F7" s="6">
        <v>8000</v>
      </c>
      <c r="G7" s="6">
        <f>D7-F7</f>
        <v>55349.65</v>
      </c>
      <c r="H7" s="7">
        <f>G7/3.15</f>
        <v>17571.317460317463</v>
      </c>
      <c r="I7" s="6">
        <v>29223.53</v>
      </c>
      <c r="J7" s="6">
        <f>G7-I7</f>
        <v>26126.120000000003</v>
      </c>
      <c r="K7" s="15">
        <f>G7/G$4</f>
        <v>1.3732700657486665</v>
      </c>
      <c r="L7" s="6"/>
    </row>
    <row r="8" spans="1:12">
      <c r="B8" s="43"/>
      <c r="C8" s="5" t="s">
        <v>44</v>
      </c>
      <c r="D8" s="6">
        <f>41150*1.105</f>
        <v>45470.75</v>
      </c>
      <c r="E8" s="7">
        <f>D8/3.15</f>
        <v>14435.15873015873</v>
      </c>
      <c r="F8" s="6">
        <v>5000</v>
      </c>
      <c r="G8" s="6">
        <f>D8-F8</f>
        <v>40470.75</v>
      </c>
      <c r="H8" s="7">
        <f>G8/3.15</f>
        <v>12847.857142857143</v>
      </c>
      <c r="I8" s="6">
        <v>29223.53</v>
      </c>
      <c r="J8" s="6">
        <f>G8-I8</f>
        <v>11247.220000000001</v>
      </c>
      <c r="K8" s="15">
        <f>G8/G$4</f>
        <v>1.0041123930033495</v>
      </c>
      <c r="L8" s="6"/>
    </row>
    <row r="9" spans="1:12">
      <c r="A9" s="8"/>
      <c r="B9" s="11"/>
      <c r="C9" s="11"/>
      <c r="D9" s="9"/>
      <c r="E9" s="9"/>
      <c r="F9" s="10"/>
      <c r="G9" s="9"/>
      <c r="H9" s="9"/>
      <c r="I9" s="10"/>
      <c r="J9" s="9"/>
      <c r="K9" s="16"/>
      <c r="L9" s="9"/>
    </row>
    <row r="10" spans="1:12">
      <c r="B10" s="40" t="s">
        <v>45</v>
      </c>
      <c r="C10" s="5" t="s">
        <v>46</v>
      </c>
      <c r="D10" s="6">
        <v>56000</v>
      </c>
      <c r="E10" s="7">
        <f>D10/3.15</f>
        <v>17777.777777777777</v>
      </c>
      <c r="F10" s="6">
        <v>2000</v>
      </c>
      <c r="G10" s="6">
        <f>D10-F10</f>
        <v>54000</v>
      </c>
      <c r="H10" s="7">
        <f>G10/3.15</f>
        <v>17142.857142857145</v>
      </c>
      <c r="I10" s="6">
        <v>29223.53</v>
      </c>
      <c r="J10" s="6">
        <f>G10-I10</f>
        <v>24776.47</v>
      </c>
      <c r="K10" s="15">
        <f>G10/G$4</f>
        <v>1.339784145887607</v>
      </c>
      <c r="L10" s="6"/>
    </row>
    <row r="11" spans="1:12">
      <c r="B11" s="40"/>
      <c r="C11" s="5" t="s">
        <v>47</v>
      </c>
      <c r="D11" s="6">
        <v>42000</v>
      </c>
      <c r="E11" s="7">
        <f>D11/3.15</f>
        <v>13333.333333333334</v>
      </c>
      <c r="F11" s="6">
        <v>0</v>
      </c>
      <c r="G11" s="6">
        <f>D11-F11</f>
        <v>42000</v>
      </c>
      <c r="H11" s="7">
        <f>G11/3.15</f>
        <v>13333.333333333334</v>
      </c>
      <c r="I11" s="6">
        <v>29223.53</v>
      </c>
      <c r="J11" s="6">
        <f>G11-I11</f>
        <v>12776.470000000001</v>
      </c>
      <c r="K11" s="15">
        <f>G11/G$4</f>
        <v>1.0420543356903611</v>
      </c>
      <c r="L11" s="6" t="s">
        <v>54</v>
      </c>
    </row>
  </sheetData>
  <mergeCells count="3">
    <mergeCell ref="B3:B4"/>
    <mergeCell ref="B10:B11"/>
    <mergeCell ref="B6:B8"/>
  </mergeCells>
  <phoneticPr fontId="0" type="noConversion"/>
  <pageMargins left="0.75" right="0.75" top="1" bottom="1" header="0" footer="0"/>
  <pageSetup paperSize="9" scale="91" orientation="landscape" horizontalDpi="4294967295" verticalDpi="0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Maquinas</vt:lpstr>
      <vt:lpstr>Comparativa Fumigadoras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PC</dc:creator>
  <cp:lastModifiedBy>usuario</cp:lastModifiedBy>
  <cp:lastPrinted>2015-10-23T15:03:08Z</cp:lastPrinted>
  <dcterms:created xsi:type="dcterms:W3CDTF">2006-11-03T10:23:00Z</dcterms:created>
  <dcterms:modified xsi:type="dcterms:W3CDTF">2015-10-23T15:04:30Z</dcterms:modified>
</cp:coreProperties>
</file>